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600" windowHeight="9600"/>
  </bookViews>
  <sheets>
    <sheet name="Blad1" sheetId="1" r:id="rId1"/>
  </sheets>
  <definedNames>
    <definedName name="_xlnm.Print_Area" localSheetId="0">Blad1!$A$1:$F$49</definedName>
  </definedNames>
  <calcPr calcId="114210"/>
</workbook>
</file>

<file path=xl/calcChain.xml><?xml version="1.0" encoding="utf-8"?>
<calcChain xmlns="http://schemas.openxmlformats.org/spreadsheetml/2006/main">
  <c r="E20" i="1"/>
  <c r="E21"/>
  <c r="E22"/>
  <c r="E23"/>
  <c r="E24"/>
  <c r="E25"/>
  <c r="E26"/>
  <c r="E27"/>
  <c r="E28"/>
  <c r="E29"/>
  <c r="E30"/>
  <c r="E31"/>
  <c r="E32"/>
  <c r="E33"/>
  <c r="E19"/>
  <c r="E15"/>
  <c r="C37"/>
  <c r="K3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2"/>
  <c r="F35"/>
</calcChain>
</file>

<file path=xl/sharedStrings.xml><?xml version="1.0" encoding="utf-8"?>
<sst xmlns="http://schemas.openxmlformats.org/spreadsheetml/2006/main" count="148" uniqueCount="94">
  <si>
    <t>Bestemd voor</t>
  </si>
  <si>
    <t>s.v.p. aankruisen</t>
  </si>
  <si>
    <t>Diaconie</t>
  </si>
  <si>
    <t>College van Kerkrentmeesters</t>
  </si>
  <si>
    <t>Jeugdraad</t>
  </si>
  <si>
    <t>Overigen</t>
  </si>
  <si>
    <t>Nota’s</t>
  </si>
  <si>
    <t>Datum</t>
  </si>
  <si>
    <t>Omschrijving van de kosten</t>
  </si>
  <si>
    <t>Code</t>
  </si>
  <si>
    <t>Bedrag</t>
  </si>
  <si>
    <t>Totaal bedrag</t>
  </si>
  <si>
    <t>Handtekening</t>
  </si>
  <si>
    <t>NB Originele nota’s bijvoegen.</t>
  </si>
  <si>
    <t>Dit formulier verzenden aan:</t>
  </si>
  <si>
    <t xml:space="preserve">Kerkelijk bureau </t>
  </si>
  <si>
    <t>Protestantse Gemeente Elst</t>
  </si>
  <si>
    <t>Sint Maartenstraat 32b</t>
  </si>
  <si>
    <t>6661 DA  ELST</t>
  </si>
  <si>
    <t>Naam</t>
  </si>
  <si>
    <t>Adres</t>
  </si>
  <si>
    <t>Postcode en woonplaats</t>
  </si>
  <si>
    <t>Telefoonnummer / e-mail</t>
  </si>
  <si>
    <t>Bankrekeningnummer IBAN</t>
  </si>
  <si>
    <r>
      <t xml:space="preserve">Bij voorkeur in </t>
    </r>
    <r>
      <rPr>
        <sz val="11"/>
        <color indexed="10"/>
        <rFont val="Calibri"/>
        <family val="2"/>
      </rPr>
      <t>pdf</t>
    </r>
    <r>
      <rPr>
        <sz val="11"/>
        <color theme="1"/>
        <rFont val="Calibri"/>
        <family val="2"/>
        <scheme val="minor"/>
      </rPr>
      <t xml:space="preserve"> formaat mailen naar: </t>
    </r>
    <r>
      <rPr>
        <sz val="11"/>
        <color indexed="62"/>
        <rFont val="Calibri"/>
        <family val="2"/>
      </rPr>
      <t>pgelst@inkoopfacturen.nl</t>
    </r>
  </si>
  <si>
    <t>UITGAVEN</t>
  </si>
  <si>
    <t>Algemene kosten</t>
  </si>
  <si>
    <t>Kantoorbenodigdheden</t>
  </si>
  <si>
    <t>Knuffelpot jeugdwerker</t>
  </si>
  <si>
    <t>Portokosten</t>
  </si>
  <si>
    <t>Website</t>
  </si>
  <si>
    <t>Kick-off Jeugdwerk</t>
  </si>
  <si>
    <t>Afsluitingsbarbeque</t>
  </si>
  <si>
    <t>Bedanken vrijwilligers</t>
  </si>
  <si>
    <t>Cluster 0-11 jaar</t>
  </si>
  <si>
    <t>Creche</t>
  </si>
  <si>
    <t>Kinderkerk</t>
  </si>
  <si>
    <t>Kinderspeeldiensten</t>
  </si>
  <si>
    <t>Basiscatechese</t>
  </si>
  <si>
    <t>Jongeren diensten (oa Overstapviering)</t>
  </si>
  <si>
    <t>Geloofsopvoeding activiteiten</t>
  </si>
  <si>
    <t>10R uur</t>
  </si>
  <si>
    <t>12+ groep</t>
  </si>
  <si>
    <t>Jeugddiensten</t>
  </si>
  <si>
    <t>Waarde(n)vol opvoeden</t>
  </si>
  <si>
    <t>Meetkringen</t>
  </si>
  <si>
    <t>Meetkringen materiaal</t>
  </si>
  <si>
    <t>Meetkringen drankjes</t>
  </si>
  <si>
    <t>Ontmoetingsact Meeting</t>
  </si>
  <si>
    <t>Zeilkamp t/m 16 jaar</t>
  </si>
  <si>
    <t>17+ Kamp</t>
  </si>
  <si>
    <t>16- activiteiten</t>
  </si>
  <si>
    <t>16+ activiteiten</t>
  </si>
  <si>
    <t>Zeilkamp reünie</t>
  </si>
  <si>
    <t>Kerstactiviteit/ -maaltijd</t>
  </si>
  <si>
    <t>Verjaardag The Meeting</t>
  </si>
  <si>
    <t>Ontmoeting Mannen- Vrouwenavond</t>
  </si>
  <si>
    <t>Meet the Meeting</t>
  </si>
  <si>
    <t>Theater</t>
  </si>
  <si>
    <t>Spirituele act Meeting</t>
  </si>
  <si>
    <t>Spirituele activiteit (12 uur van…)</t>
  </si>
  <si>
    <t>Spirituele activiteit (24 uur van…)</t>
  </si>
  <si>
    <t>Maand vd spiritualiteit</t>
  </si>
  <si>
    <t>Kerst- en paasnacht</t>
  </si>
  <si>
    <t>Kloosterweekend</t>
  </si>
  <si>
    <t>Diaconale act Meeting</t>
  </si>
  <si>
    <t>Diaconale actie</t>
  </si>
  <si>
    <t>Nijmeegse vierdaagse</t>
  </si>
  <si>
    <t>The Meeting</t>
  </si>
  <si>
    <t xml:space="preserve">Onderhoud bar </t>
  </si>
  <si>
    <t>Fotocamera</t>
  </si>
  <si>
    <t>Tapwacht</t>
  </si>
  <si>
    <t>Inrichting/ aanschaf klein inventaris</t>
  </si>
  <si>
    <t>Onderhoud/ schoonmaak</t>
  </si>
  <si>
    <t>Muziek</t>
  </si>
  <si>
    <t>The meeting overige kosten</t>
  </si>
  <si>
    <t>digitaal niet nodig</t>
  </si>
  <si>
    <t>Postvak: Arie de Groot</t>
  </si>
  <si>
    <t>Jeugdwerk</t>
  </si>
  <si>
    <t>Alleen oranje cellen bewerken</t>
  </si>
  <si>
    <t>Budgetverantwoordelijke gedeclareerde kosten</t>
  </si>
  <si>
    <t xml:space="preserve">Dit kan door het inscannen in de ruimte van formulier met bonnen naar 'inkoopfacturen en declaraties' of deze excel </t>
  </si>
  <si>
    <t>ingevuld "opslaan als" en dan kiezen voor pdf bestand en samen met de bonnen in een pdf file mailen.</t>
  </si>
  <si>
    <t>Keuze kostensoort jeugdwerk</t>
  </si>
  <si>
    <t>Budget verantwoordelijken</t>
  </si>
  <si>
    <t>Algemeen</t>
  </si>
  <si>
    <t>Jeugd en Jongerenmedewerker</t>
  </si>
  <si>
    <t>Zeilkamp</t>
  </si>
  <si>
    <t>Frederiek Westerveld</t>
  </si>
  <si>
    <t>Gerdien van Prooijen</t>
  </si>
  <si>
    <t>Fleur Zey</t>
  </si>
  <si>
    <t>Hanne Aikema</t>
  </si>
  <si>
    <t>Dick Snijders</t>
  </si>
  <si>
    <t>Maak een keuze</t>
  </si>
</sst>
</file>

<file path=xl/styles.xml><?xml version="1.0" encoding="utf-8"?>
<styleSheet xmlns="http://schemas.openxmlformats.org/spreadsheetml/2006/main">
  <numFmts count="1">
    <numFmt numFmtId="44" formatCode="_ &quot;€&quot;\ * #,##0.00_ ;_ &quot;€&quot;\ * \-#,##0.00_ ;_ &quot;€&quot;\ * &quot;-&quot;??_ ;_ @_ "/>
  </numFmts>
  <fonts count="1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8"/>
      <name val="Museo Sans 500"/>
    </font>
    <font>
      <i/>
      <sz val="11"/>
      <color indexed="8"/>
      <name val="Museo Sans 500"/>
    </font>
    <font>
      <b/>
      <sz val="11"/>
      <color indexed="8"/>
      <name val="Museo Sans 500"/>
    </font>
    <font>
      <sz val="11"/>
      <color indexed="62"/>
      <name val="Calibri"/>
      <family val="2"/>
    </font>
    <font>
      <b/>
      <sz val="10"/>
      <name val="Verdana"/>
      <family val="2"/>
    </font>
    <font>
      <sz val="10"/>
      <name val="Verdana"/>
      <family val="2"/>
    </font>
    <font>
      <sz val="9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62">
    <xf numFmtId="0" fontId="0" fillId="0" borderId="0" xfId="0"/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0" fillId="0" borderId="3" xfId="0" applyBorder="1"/>
    <xf numFmtId="0" fontId="0" fillId="0" borderId="0" xfId="0" applyBorder="1"/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 indent="15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4" fillId="0" borderId="7" xfId="0" applyFont="1" applyBorder="1" applyAlignment="1">
      <alignment vertical="center"/>
    </xf>
    <xf numFmtId="0" fontId="4" fillId="0" borderId="9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44" fontId="0" fillId="0" borderId="8" xfId="1" applyFont="1" applyBorder="1"/>
    <xf numFmtId="0" fontId="6" fillId="0" borderId="11" xfId="0" applyFont="1" applyBorder="1" applyAlignment="1">
      <alignment vertical="center"/>
    </xf>
    <xf numFmtId="44" fontId="0" fillId="0" borderId="12" xfId="1" applyFont="1" applyBorder="1"/>
    <xf numFmtId="0" fontId="4" fillId="0" borderId="7" xfId="0" applyFont="1" applyBorder="1" applyAlignment="1">
      <alignment horizontal="left" vertical="center" indent="15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8" fillId="2" borderId="16" xfId="0" applyFont="1" applyFill="1" applyBorder="1"/>
    <xf numFmtId="0" fontId="0" fillId="0" borderId="16" xfId="0" applyBorder="1"/>
    <xf numFmtId="0" fontId="9" fillId="0" borderId="16" xfId="0" applyFont="1" applyBorder="1"/>
    <xf numFmtId="0" fontId="0" fillId="0" borderId="16" xfId="0" applyFill="1" applyBorder="1"/>
    <xf numFmtId="0" fontId="9" fillId="0" borderId="16" xfId="0" applyFont="1" applyFill="1" applyBorder="1"/>
    <xf numFmtId="0" fontId="9" fillId="0" borderId="17" xfId="0" applyFont="1" applyFill="1" applyBorder="1"/>
    <xf numFmtId="0" fontId="10" fillId="0" borderId="0" xfId="0" applyFont="1" applyBorder="1"/>
    <xf numFmtId="0" fontId="4" fillId="0" borderId="0" xfId="0" applyFont="1" applyFill="1" applyBorder="1" applyAlignment="1">
      <alignment vertical="center"/>
    </xf>
    <xf numFmtId="0" fontId="3" fillId="0" borderId="7" xfId="0" applyFont="1" applyBorder="1"/>
    <xf numFmtId="0" fontId="4" fillId="0" borderId="18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18" xfId="0" applyFont="1" applyBorder="1" applyAlignment="1">
      <alignment vertical="center" wrapText="1"/>
    </xf>
    <xf numFmtId="14" fontId="0" fillId="3" borderId="1" xfId="0" applyNumberFormat="1" applyFill="1" applyBorder="1" applyProtection="1">
      <protection locked="0"/>
    </xf>
    <xf numFmtId="44" fontId="4" fillId="3" borderId="19" xfId="1" applyFont="1" applyFill="1" applyBorder="1" applyAlignment="1" applyProtection="1">
      <alignment vertical="center" wrapText="1"/>
      <protection locked="0"/>
    </xf>
    <xf numFmtId="0" fontId="8" fillId="0" borderId="0" xfId="0" applyFont="1" applyFill="1" applyBorder="1"/>
    <xf numFmtId="0" fontId="4" fillId="3" borderId="1" xfId="0" applyFont="1" applyFill="1" applyBorder="1" applyAlignment="1" applyProtection="1">
      <alignment vertical="center" wrapText="1"/>
      <protection locked="0"/>
    </xf>
    <xf numFmtId="0" fontId="4" fillId="3" borderId="20" xfId="0" applyFont="1" applyFill="1" applyBorder="1" applyAlignment="1" applyProtection="1">
      <alignment horizontal="left" vertical="center" wrapText="1"/>
      <protection locked="0"/>
    </xf>
    <xf numFmtId="0" fontId="0" fillId="4" borderId="0" xfId="0" applyFill="1" applyBorder="1"/>
    <xf numFmtId="0" fontId="0" fillId="0" borderId="21" xfId="0" applyFill="1" applyBorder="1"/>
    <xf numFmtId="0" fontId="4" fillId="0" borderId="22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3" borderId="25" xfId="0" applyFont="1" applyFill="1" applyBorder="1" applyAlignment="1" applyProtection="1">
      <alignment horizontal="left" vertical="center" wrapText="1"/>
      <protection locked="0"/>
    </xf>
    <xf numFmtId="0" fontId="4" fillId="3" borderId="26" xfId="0" applyFont="1" applyFill="1" applyBorder="1" applyAlignment="1" applyProtection="1">
      <alignment horizontal="left" vertical="center" wrapText="1"/>
      <protection locked="0"/>
    </xf>
    <xf numFmtId="0" fontId="4" fillId="3" borderId="27" xfId="0" applyFont="1" applyFill="1" applyBorder="1" applyAlignment="1" applyProtection="1">
      <alignment horizontal="left" vertical="center" wrapText="1"/>
      <protection locked="0"/>
    </xf>
    <xf numFmtId="0" fontId="11" fillId="0" borderId="23" xfId="2" applyBorder="1" applyAlignment="1">
      <alignment horizontal="center" vertical="center" wrapText="1"/>
    </xf>
    <xf numFmtId="0" fontId="11" fillId="0" borderId="24" xfId="2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3" borderId="22" xfId="0" applyFont="1" applyFill="1" applyBorder="1" applyAlignment="1" applyProtection="1">
      <alignment horizontal="left" vertical="center" wrapText="1"/>
      <protection locked="0"/>
    </xf>
    <xf numFmtId="0" fontId="4" fillId="3" borderId="3" xfId="0" applyFont="1" applyFill="1" applyBorder="1" applyAlignment="1" applyProtection="1">
      <alignment horizontal="left" vertical="center" wrapText="1"/>
      <protection locked="0"/>
    </xf>
    <xf numFmtId="0" fontId="4" fillId="3" borderId="18" xfId="0" applyFont="1" applyFill="1" applyBorder="1" applyAlignment="1" applyProtection="1">
      <alignment horizontal="left" vertical="center" wrapText="1"/>
      <protection locked="0"/>
    </xf>
    <xf numFmtId="0" fontId="11" fillId="3" borderId="22" xfId="2" applyFill="1" applyBorder="1" applyAlignment="1" applyProtection="1">
      <alignment horizontal="left" vertical="center" wrapText="1"/>
      <protection locked="0"/>
    </xf>
    <xf numFmtId="0" fontId="11" fillId="3" borderId="3" xfId="2" applyFill="1" applyBorder="1" applyAlignment="1" applyProtection="1">
      <alignment horizontal="left" vertical="center" wrapText="1"/>
      <protection locked="0"/>
    </xf>
    <xf numFmtId="0" fontId="11" fillId="3" borderId="18" xfId="2" applyFill="1" applyBorder="1" applyAlignment="1" applyProtection="1">
      <alignment horizontal="left" vertical="center" wrapText="1"/>
      <protection locked="0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762000</xdr:colOff>
      <xdr:row>3</xdr:row>
      <xdr:rowOff>133350</xdr:rowOff>
    </xdr:to>
    <xdr:pic>
      <xdr:nvPicPr>
        <xdr:cNvPr id="1025" name="Afbeelding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20090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osan1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Blad1">
    <pageSetUpPr fitToPage="1"/>
  </sheetPr>
  <dimension ref="A1:O52"/>
  <sheetViews>
    <sheetView tabSelected="1" zoomScaleNormal="100" workbookViewId="0">
      <selection activeCell="F22" sqref="F22"/>
    </sheetView>
  </sheetViews>
  <sheetFormatPr defaultRowHeight="15"/>
  <cols>
    <col min="1" max="1" width="5.140625" customWidth="1"/>
    <col min="2" max="2" width="20.140625" customWidth="1"/>
    <col min="3" max="3" width="29.85546875" customWidth="1"/>
    <col min="4" max="4" width="32.28515625" customWidth="1"/>
    <col min="6" max="6" width="14.85546875" customWidth="1"/>
    <col min="11" max="11" width="58.140625" hidden="1" customWidth="1"/>
    <col min="12" max="12" width="2" bestFit="1" customWidth="1"/>
    <col min="13" max="13" width="32.140625" bestFit="1" customWidth="1"/>
    <col min="14" max="14" width="43" bestFit="1" customWidth="1"/>
    <col min="15" max="15" width="7.7109375" bestFit="1" customWidth="1"/>
  </cols>
  <sheetData>
    <row r="1" spans="1:15">
      <c r="A1" s="8"/>
      <c r="B1" s="9"/>
      <c r="C1" s="9"/>
      <c r="D1" s="9"/>
      <c r="E1" s="9"/>
      <c r="F1" s="10"/>
      <c r="M1" s="23" t="s">
        <v>78</v>
      </c>
      <c r="N1" s="23" t="s">
        <v>25</v>
      </c>
      <c r="O1" s="24"/>
    </row>
    <row r="2" spans="1:15">
      <c r="A2" s="11"/>
      <c r="B2" s="4"/>
      <c r="C2" s="4"/>
      <c r="D2" s="4"/>
      <c r="E2" s="4"/>
      <c r="F2" s="12"/>
      <c r="K2" t="str">
        <f>CONCATENATE(M2," ",N2)</f>
        <v>Algemene kosten Kantoorbenodigdheden</v>
      </c>
      <c r="L2">
        <v>1</v>
      </c>
      <c r="M2" s="25" t="s">
        <v>26</v>
      </c>
      <c r="N2" s="25" t="s">
        <v>27</v>
      </c>
      <c r="O2" s="26">
        <v>446061</v>
      </c>
    </row>
    <row r="3" spans="1:15">
      <c r="A3" s="11"/>
      <c r="B3" s="4"/>
      <c r="C3" s="4"/>
      <c r="D3" s="4"/>
      <c r="E3" s="4"/>
      <c r="F3" s="12"/>
      <c r="K3" t="str">
        <f t="shared" ref="K3:K43" si="0">CONCATENATE(M3," ",N3)</f>
        <v>Algemene kosten Knuffelpot jeugdwerker</v>
      </c>
      <c r="L3">
        <v>1</v>
      </c>
      <c r="M3" s="25" t="s">
        <v>26</v>
      </c>
      <c r="N3" s="25" t="s">
        <v>28</v>
      </c>
      <c r="O3" s="26">
        <v>446021</v>
      </c>
    </row>
    <row r="4" spans="1:15">
      <c r="A4" s="11"/>
      <c r="B4" s="4"/>
      <c r="C4" s="4"/>
      <c r="D4" s="4"/>
      <c r="E4" s="4"/>
      <c r="F4" s="12"/>
      <c r="K4" t="str">
        <f t="shared" si="0"/>
        <v>Algemene kosten Portokosten</v>
      </c>
      <c r="L4">
        <v>1</v>
      </c>
      <c r="M4" s="25" t="s">
        <v>26</v>
      </c>
      <c r="N4" s="25" t="s">
        <v>29</v>
      </c>
      <c r="O4" s="26">
        <v>446065</v>
      </c>
    </row>
    <row r="5" spans="1:15" ht="15.75" thickBot="1">
      <c r="A5" s="31" t="s">
        <v>79</v>
      </c>
      <c r="B5" s="4"/>
      <c r="C5" s="4"/>
      <c r="D5" s="40"/>
      <c r="E5" s="4"/>
      <c r="F5" s="12"/>
      <c r="K5" t="str">
        <f t="shared" si="0"/>
        <v>Algemene kosten Website</v>
      </c>
      <c r="L5">
        <v>1</v>
      </c>
      <c r="M5" s="25" t="s">
        <v>26</v>
      </c>
      <c r="N5" s="25" t="s">
        <v>30</v>
      </c>
      <c r="O5" s="26">
        <v>446064</v>
      </c>
    </row>
    <row r="6" spans="1:15" ht="22.5" customHeight="1" thickBot="1">
      <c r="A6" s="44" t="s">
        <v>19</v>
      </c>
      <c r="B6" s="45"/>
      <c r="C6" s="46"/>
      <c r="D6" s="47"/>
      <c r="E6" s="47"/>
      <c r="F6" s="48"/>
      <c r="K6" t="str">
        <f t="shared" si="0"/>
        <v>Jeugdraad Kick-off Jeugdwerk</v>
      </c>
      <c r="L6">
        <v>2</v>
      </c>
      <c r="M6" s="27" t="s">
        <v>4</v>
      </c>
      <c r="N6" s="27" t="s">
        <v>31</v>
      </c>
      <c r="O6" s="26">
        <v>446049</v>
      </c>
    </row>
    <row r="7" spans="1:15" ht="22.5" customHeight="1" thickBot="1">
      <c r="A7" s="44" t="s">
        <v>20</v>
      </c>
      <c r="B7" s="45"/>
      <c r="C7" s="56"/>
      <c r="D7" s="57"/>
      <c r="E7" s="57"/>
      <c r="F7" s="58"/>
      <c r="K7" t="str">
        <f t="shared" si="0"/>
        <v>Jeugdraad Afsluitingsbarbeque</v>
      </c>
      <c r="L7">
        <v>2</v>
      </c>
      <c r="M7" s="27" t="s">
        <v>4</v>
      </c>
      <c r="N7" s="27" t="s">
        <v>32</v>
      </c>
      <c r="O7" s="26">
        <v>446041</v>
      </c>
    </row>
    <row r="8" spans="1:15" ht="31.5" customHeight="1" thickBot="1">
      <c r="A8" s="44" t="s">
        <v>21</v>
      </c>
      <c r="B8" s="45"/>
      <c r="C8" s="56"/>
      <c r="D8" s="57"/>
      <c r="E8" s="57"/>
      <c r="F8" s="58"/>
      <c r="K8" t="str">
        <f t="shared" si="0"/>
        <v>Jeugdraad Bedanken vrijwilligers</v>
      </c>
      <c r="L8">
        <v>2</v>
      </c>
      <c r="M8" s="27" t="s">
        <v>4</v>
      </c>
      <c r="N8" s="27" t="s">
        <v>33</v>
      </c>
      <c r="O8" s="26">
        <v>446049</v>
      </c>
    </row>
    <row r="9" spans="1:15" ht="30.75" customHeight="1" thickBot="1">
      <c r="A9" s="49" t="s">
        <v>22</v>
      </c>
      <c r="B9" s="50"/>
      <c r="C9" s="59"/>
      <c r="D9" s="60"/>
      <c r="E9" s="60"/>
      <c r="F9" s="61"/>
      <c r="K9" t="str">
        <f t="shared" si="0"/>
        <v>Cluster 0-11 jaar Creche</v>
      </c>
      <c r="L9">
        <v>3</v>
      </c>
      <c r="M9" s="25" t="s">
        <v>34</v>
      </c>
      <c r="N9" s="25" t="s">
        <v>35</v>
      </c>
      <c r="O9" s="26">
        <v>446011</v>
      </c>
    </row>
    <row r="10" spans="1:15" ht="32.25" customHeight="1" thickBot="1">
      <c r="A10" s="54" t="s">
        <v>23</v>
      </c>
      <c r="B10" s="55"/>
      <c r="C10" s="56"/>
      <c r="D10" s="57"/>
      <c r="E10" s="57"/>
      <c r="F10" s="58"/>
      <c r="K10" t="str">
        <f t="shared" si="0"/>
        <v>Cluster 0-11 jaar Kinderkerk</v>
      </c>
      <c r="L10">
        <v>3</v>
      </c>
      <c r="M10" s="25" t="s">
        <v>34</v>
      </c>
      <c r="N10" s="25" t="s">
        <v>36</v>
      </c>
      <c r="O10" s="26">
        <v>446012</v>
      </c>
    </row>
    <row r="11" spans="1:15">
      <c r="A11" s="11"/>
      <c r="B11" s="4"/>
      <c r="C11" s="4"/>
      <c r="D11" s="4"/>
      <c r="E11" s="4"/>
      <c r="F11" s="12"/>
      <c r="K11" t="str">
        <f t="shared" si="0"/>
        <v>Cluster 0-11 jaar Kinderspeeldiensten</v>
      </c>
      <c r="L11">
        <v>3</v>
      </c>
      <c r="M11" s="25" t="s">
        <v>34</v>
      </c>
      <c r="N11" s="25" t="s">
        <v>37</v>
      </c>
      <c r="O11" s="26">
        <v>446015</v>
      </c>
    </row>
    <row r="12" spans="1:15" ht="15.75" thickBot="1">
      <c r="A12" s="13" t="s">
        <v>0</v>
      </c>
      <c r="B12" s="4"/>
      <c r="C12" s="5" t="s">
        <v>1</v>
      </c>
      <c r="D12" s="4"/>
      <c r="E12" s="4"/>
      <c r="F12" s="12"/>
      <c r="K12" t="str">
        <f t="shared" si="0"/>
        <v>Cluster 0-11 jaar Basiscatechese</v>
      </c>
      <c r="L12">
        <v>3</v>
      </c>
      <c r="M12" s="25" t="s">
        <v>34</v>
      </c>
      <c r="N12" s="25" t="s">
        <v>38</v>
      </c>
      <c r="O12" s="26">
        <v>446014</v>
      </c>
    </row>
    <row r="13" spans="1:15" ht="43.5" customHeight="1" thickBot="1">
      <c r="A13" s="54" t="s">
        <v>2</v>
      </c>
      <c r="B13" s="55"/>
      <c r="C13" s="2" t="s">
        <v>3</v>
      </c>
      <c r="D13" s="2" t="s">
        <v>4</v>
      </c>
      <c r="E13" s="42" t="s">
        <v>5</v>
      </c>
      <c r="F13" s="43"/>
      <c r="K13" t="str">
        <f t="shared" si="0"/>
        <v>Cluster 0-11 jaar Jongeren diensten (oa Overstapviering)</v>
      </c>
      <c r="L13">
        <v>3</v>
      </c>
      <c r="M13" s="25" t="s">
        <v>34</v>
      </c>
      <c r="N13" s="27" t="s">
        <v>39</v>
      </c>
      <c r="O13" s="26">
        <v>446031</v>
      </c>
    </row>
    <row r="14" spans="1:15" ht="15.75" thickBot="1">
      <c r="A14" s="54"/>
      <c r="B14" s="55"/>
      <c r="C14" s="1"/>
      <c r="D14" s="1"/>
      <c r="E14" s="42"/>
      <c r="F14" s="43"/>
      <c r="K14" t="str">
        <f t="shared" si="0"/>
        <v>Geloofsopvoeding activiteiten 10R uur</v>
      </c>
      <c r="L14">
        <v>4</v>
      </c>
      <c r="M14" s="27" t="s">
        <v>40</v>
      </c>
      <c r="N14" s="27" t="s">
        <v>41</v>
      </c>
      <c r="O14" s="26">
        <v>446049</v>
      </c>
    </row>
    <row r="15" spans="1:15" ht="24.75" customHeight="1" thickBot="1">
      <c r="A15" s="51" t="s">
        <v>80</v>
      </c>
      <c r="B15" s="52"/>
      <c r="C15" s="53"/>
      <c r="D15" s="38"/>
      <c r="E15" s="42" t="e">
        <f>VLOOKUP(D15,$M$47:$N$52,2,FALSE)</f>
        <v>#N/A</v>
      </c>
      <c r="F15" s="43"/>
      <c r="K15" t="str">
        <f t="shared" si="0"/>
        <v>Geloofsopvoeding activiteiten 12+ groep</v>
      </c>
      <c r="L15">
        <v>4</v>
      </c>
      <c r="M15" s="27" t="s">
        <v>40</v>
      </c>
      <c r="N15" s="27" t="s">
        <v>42</v>
      </c>
      <c r="O15" s="26">
        <v>446019</v>
      </c>
    </row>
    <row r="16" spans="1:15">
      <c r="A16" s="13"/>
      <c r="B16" s="4"/>
      <c r="C16" s="4"/>
      <c r="D16" s="4"/>
      <c r="E16" s="4"/>
      <c r="F16" s="12"/>
      <c r="K16" t="str">
        <f t="shared" si="0"/>
        <v>Geloofsopvoeding activiteiten Jeugddiensten</v>
      </c>
      <c r="L16">
        <v>4</v>
      </c>
      <c r="M16" s="27" t="s">
        <v>40</v>
      </c>
      <c r="N16" s="27" t="s">
        <v>43</v>
      </c>
      <c r="O16" s="26">
        <v>446049</v>
      </c>
    </row>
    <row r="17" spans="1:15" ht="15.75" thickBot="1">
      <c r="A17" s="13" t="s">
        <v>6</v>
      </c>
      <c r="B17" s="4"/>
      <c r="C17" s="4"/>
      <c r="D17" s="4"/>
      <c r="E17" s="4"/>
      <c r="F17" s="12"/>
      <c r="K17" t="str">
        <f t="shared" si="0"/>
        <v>Geloofsopvoeding activiteiten Waarde(n)vol opvoeden</v>
      </c>
      <c r="L17">
        <v>4</v>
      </c>
      <c r="M17" s="27" t="s">
        <v>40</v>
      </c>
      <c r="N17" s="28" t="s">
        <v>44</v>
      </c>
      <c r="O17" s="26">
        <v>446049</v>
      </c>
    </row>
    <row r="18" spans="1:15" ht="30.75" thickBot="1">
      <c r="A18" s="14"/>
      <c r="B18" s="33" t="s">
        <v>7</v>
      </c>
      <c r="C18" s="33" t="s">
        <v>83</v>
      </c>
      <c r="D18" s="33" t="s">
        <v>8</v>
      </c>
      <c r="E18" s="33" t="s">
        <v>9</v>
      </c>
      <c r="F18" s="34" t="s">
        <v>10</v>
      </c>
      <c r="K18" t="str">
        <f t="shared" si="0"/>
        <v>Meetkringen Meetkringen materiaal</v>
      </c>
      <c r="L18">
        <v>5</v>
      </c>
      <c r="M18" s="27" t="s">
        <v>45</v>
      </c>
      <c r="N18" s="27" t="s">
        <v>46</v>
      </c>
      <c r="O18" s="26">
        <v>446021</v>
      </c>
    </row>
    <row r="19" spans="1:15" ht="15.75" thickBot="1">
      <c r="A19" s="15">
        <v>1</v>
      </c>
      <c r="B19" s="39"/>
      <c r="C19" s="38" t="s">
        <v>93</v>
      </c>
      <c r="D19" s="39"/>
      <c r="E19" s="32">
        <f>VLOOKUP(C19,$K$2:$O$44,5,FALSE)</f>
        <v>0</v>
      </c>
      <c r="F19" s="36"/>
      <c r="K19" t="str">
        <f t="shared" si="0"/>
        <v>Meetkringen Meetkringen drankjes</v>
      </c>
      <c r="L19">
        <v>5</v>
      </c>
      <c r="M19" s="27" t="s">
        <v>45</v>
      </c>
      <c r="N19" s="27" t="s">
        <v>47</v>
      </c>
      <c r="O19" s="26">
        <v>446021</v>
      </c>
    </row>
    <row r="20" spans="1:15" ht="15.75" thickBot="1">
      <c r="A20" s="15">
        <v>2</v>
      </c>
      <c r="B20" s="39"/>
      <c r="C20" s="38" t="s">
        <v>93</v>
      </c>
      <c r="D20" s="39"/>
      <c r="E20" s="32">
        <f t="shared" ref="E20:E33" si="1">VLOOKUP(C20,$K$2:$O$44,5,FALSE)</f>
        <v>0</v>
      </c>
      <c r="F20" s="36"/>
      <c r="K20" t="str">
        <f t="shared" si="0"/>
        <v>Ontmoetingsact Meeting Zeilkamp t/m 16 jaar</v>
      </c>
      <c r="L20">
        <v>6</v>
      </c>
      <c r="M20" s="27" t="s">
        <v>48</v>
      </c>
      <c r="N20" s="27" t="s">
        <v>49</v>
      </c>
      <c r="O20" s="26">
        <v>446046</v>
      </c>
    </row>
    <row r="21" spans="1:15" ht="15.75" thickBot="1">
      <c r="A21" s="15">
        <v>3</v>
      </c>
      <c r="B21" s="39"/>
      <c r="C21" s="38" t="s">
        <v>93</v>
      </c>
      <c r="D21" s="39"/>
      <c r="E21" s="32">
        <f t="shared" si="1"/>
        <v>0</v>
      </c>
      <c r="F21" s="36"/>
      <c r="K21" t="str">
        <f t="shared" si="0"/>
        <v>Ontmoetingsact Meeting 17+ Kamp</v>
      </c>
      <c r="L21">
        <v>6</v>
      </c>
      <c r="M21" s="27" t="s">
        <v>48</v>
      </c>
      <c r="N21" s="27" t="s">
        <v>50</v>
      </c>
      <c r="O21" s="26">
        <v>446045</v>
      </c>
    </row>
    <row r="22" spans="1:15" ht="15.75" thickBot="1">
      <c r="A22" s="15">
        <v>4</v>
      </c>
      <c r="B22" s="39"/>
      <c r="C22" s="38" t="s">
        <v>93</v>
      </c>
      <c r="D22" s="39"/>
      <c r="E22" s="32">
        <f t="shared" si="1"/>
        <v>0</v>
      </c>
      <c r="F22" s="36"/>
      <c r="K22" t="str">
        <f t="shared" si="0"/>
        <v>Ontmoetingsact Meeting 16- activiteiten</v>
      </c>
      <c r="L22">
        <v>6</v>
      </c>
      <c r="M22" s="27" t="s">
        <v>48</v>
      </c>
      <c r="N22" s="27" t="s">
        <v>51</v>
      </c>
      <c r="O22" s="26">
        <v>446029</v>
      </c>
    </row>
    <row r="23" spans="1:15" ht="15.75" thickBot="1">
      <c r="A23" s="15">
        <v>5</v>
      </c>
      <c r="B23" s="39"/>
      <c r="C23" s="38" t="s">
        <v>93</v>
      </c>
      <c r="D23" s="39"/>
      <c r="E23" s="32">
        <f t="shared" si="1"/>
        <v>0</v>
      </c>
      <c r="F23" s="36"/>
      <c r="K23" t="str">
        <f t="shared" si="0"/>
        <v>Ontmoetingsact Meeting 16+ activiteiten</v>
      </c>
      <c r="L23">
        <v>6</v>
      </c>
      <c r="M23" s="27" t="s">
        <v>48</v>
      </c>
      <c r="N23" s="27" t="s">
        <v>52</v>
      </c>
      <c r="O23" s="26">
        <v>446039</v>
      </c>
    </row>
    <row r="24" spans="1:15" ht="15.75" thickBot="1">
      <c r="A24" s="15">
        <v>6</v>
      </c>
      <c r="B24" s="39"/>
      <c r="C24" s="38" t="s">
        <v>93</v>
      </c>
      <c r="D24" s="39"/>
      <c r="E24" s="32">
        <f t="shared" si="1"/>
        <v>0</v>
      </c>
      <c r="F24" s="36"/>
      <c r="K24" t="str">
        <f t="shared" si="0"/>
        <v>Ontmoetingsact Meeting Zeilkamp reünie</v>
      </c>
      <c r="L24">
        <v>6</v>
      </c>
      <c r="M24" s="27" t="s">
        <v>48</v>
      </c>
      <c r="N24" s="27" t="s">
        <v>53</v>
      </c>
      <c r="O24" s="26">
        <v>446046</v>
      </c>
    </row>
    <row r="25" spans="1:15" ht="15.75" thickBot="1">
      <c r="A25" s="15">
        <v>7</v>
      </c>
      <c r="B25" s="39"/>
      <c r="C25" s="38" t="s">
        <v>93</v>
      </c>
      <c r="D25" s="39"/>
      <c r="E25" s="32">
        <f t="shared" si="1"/>
        <v>0</v>
      </c>
      <c r="F25" s="36"/>
      <c r="K25" t="str">
        <f t="shared" si="0"/>
        <v>Ontmoetingsact Meeting Kerstactiviteit/ -maaltijd</v>
      </c>
      <c r="L25">
        <v>6</v>
      </c>
      <c r="M25" s="27" t="s">
        <v>48</v>
      </c>
      <c r="N25" s="27" t="s">
        <v>54</v>
      </c>
      <c r="O25" s="26">
        <v>446042</v>
      </c>
    </row>
    <row r="26" spans="1:15" ht="15.75" thickBot="1">
      <c r="A26" s="15">
        <v>8</v>
      </c>
      <c r="B26" s="39"/>
      <c r="C26" s="38" t="s">
        <v>93</v>
      </c>
      <c r="D26" s="39"/>
      <c r="E26" s="32">
        <f t="shared" si="1"/>
        <v>0</v>
      </c>
      <c r="F26" s="36"/>
      <c r="K26" t="str">
        <f t="shared" si="0"/>
        <v>Ontmoetingsact Meeting Verjaardag The Meeting</v>
      </c>
      <c r="L26">
        <v>6</v>
      </c>
      <c r="M26" s="27" t="s">
        <v>48</v>
      </c>
      <c r="N26" s="27" t="s">
        <v>55</v>
      </c>
      <c r="O26" s="26">
        <v>446048</v>
      </c>
    </row>
    <row r="27" spans="1:15" ht="15.75" thickBot="1">
      <c r="A27" s="15">
        <v>9</v>
      </c>
      <c r="B27" s="39"/>
      <c r="C27" s="38" t="s">
        <v>93</v>
      </c>
      <c r="D27" s="39"/>
      <c r="E27" s="32">
        <f t="shared" si="1"/>
        <v>0</v>
      </c>
      <c r="F27" s="36"/>
      <c r="K27" t="str">
        <f t="shared" si="0"/>
        <v>Ontmoetingsact Meeting Ontmoeting Mannen- Vrouwenavond</v>
      </c>
      <c r="L27">
        <v>6</v>
      </c>
      <c r="M27" s="27" t="s">
        <v>48</v>
      </c>
      <c r="N27" s="27" t="s">
        <v>56</v>
      </c>
      <c r="O27" s="26">
        <v>446048</v>
      </c>
    </row>
    <row r="28" spans="1:15" ht="15.75" thickBot="1">
      <c r="A28" s="15">
        <v>10</v>
      </c>
      <c r="B28" s="39"/>
      <c r="C28" s="38" t="s">
        <v>93</v>
      </c>
      <c r="D28" s="39"/>
      <c r="E28" s="32">
        <f t="shared" si="1"/>
        <v>0</v>
      </c>
      <c r="F28" s="36"/>
      <c r="K28" t="str">
        <f t="shared" si="0"/>
        <v>Ontmoetingsact Meeting Meet the Meeting</v>
      </c>
      <c r="L28">
        <v>6</v>
      </c>
      <c r="M28" s="27" t="s">
        <v>48</v>
      </c>
      <c r="N28" s="27" t="s">
        <v>57</v>
      </c>
      <c r="O28" s="26">
        <v>446048</v>
      </c>
    </row>
    <row r="29" spans="1:15" ht="15.75" thickBot="1">
      <c r="A29" s="15">
        <v>11</v>
      </c>
      <c r="B29" s="39"/>
      <c r="C29" s="38" t="s">
        <v>93</v>
      </c>
      <c r="D29" s="39"/>
      <c r="E29" s="32">
        <f t="shared" si="1"/>
        <v>0</v>
      </c>
      <c r="F29" s="36"/>
      <c r="K29" t="str">
        <f t="shared" si="0"/>
        <v>Ontmoetingsact Meeting Theater</v>
      </c>
      <c r="L29">
        <v>6</v>
      </c>
      <c r="M29" s="27" t="s">
        <v>48</v>
      </c>
      <c r="N29" s="27" t="s">
        <v>58</v>
      </c>
      <c r="O29" s="26">
        <v>446048</v>
      </c>
    </row>
    <row r="30" spans="1:15" ht="15.75" thickBot="1">
      <c r="A30" s="15">
        <v>12</v>
      </c>
      <c r="B30" s="39"/>
      <c r="C30" s="38" t="s">
        <v>93</v>
      </c>
      <c r="D30" s="39"/>
      <c r="E30" s="32">
        <f t="shared" si="1"/>
        <v>0</v>
      </c>
      <c r="F30" s="36"/>
      <c r="K30" t="str">
        <f t="shared" si="0"/>
        <v>Spirituele act Meeting Spirituele activiteit (12 uur van…)</v>
      </c>
      <c r="L30">
        <v>7</v>
      </c>
      <c r="M30" s="27" t="s">
        <v>59</v>
      </c>
      <c r="N30" s="27" t="s">
        <v>60</v>
      </c>
      <c r="O30" s="26">
        <v>446048</v>
      </c>
    </row>
    <row r="31" spans="1:15" ht="15.75" thickBot="1">
      <c r="A31" s="15">
        <v>13</v>
      </c>
      <c r="B31" s="39"/>
      <c r="C31" s="38" t="s">
        <v>93</v>
      </c>
      <c r="D31" s="39"/>
      <c r="E31" s="32">
        <f t="shared" si="1"/>
        <v>0</v>
      </c>
      <c r="F31" s="36"/>
      <c r="K31" t="str">
        <f t="shared" si="0"/>
        <v>Spirituele act Meeting Spirituele activiteit (24 uur van…)</v>
      </c>
      <c r="L31">
        <v>7</v>
      </c>
      <c r="M31" s="27" t="s">
        <v>59</v>
      </c>
      <c r="N31" s="27" t="s">
        <v>61</v>
      </c>
      <c r="O31" s="26">
        <v>446048</v>
      </c>
    </row>
    <row r="32" spans="1:15" ht="15.75" thickBot="1">
      <c r="A32" s="15">
        <v>14</v>
      </c>
      <c r="B32" s="39"/>
      <c r="C32" s="38" t="s">
        <v>93</v>
      </c>
      <c r="D32" s="39"/>
      <c r="E32" s="32">
        <f t="shared" si="1"/>
        <v>0</v>
      </c>
      <c r="F32" s="36"/>
      <c r="K32" t="str">
        <f t="shared" si="0"/>
        <v>Spirituele act Meeting Maand vd spiritualiteit</v>
      </c>
      <c r="L32">
        <v>7</v>
      </c>
      <c r="M32" s="27" t="s">
        <v>59</v>
      </c>
      <c r="N32" s="27" t="s">
        <v>62</v>
      </c>
      <c r="O32" s="26">
        <v>446048</v>
      </c>
    </row>
    <row r="33" spans="1:15" ht="15.75" thickBot="1">
      <c r="A33" s="15">
        <v>15</v>
      </c>
      <c r="B33" s="39"/>
      <c r="C33" s="38" t="s">
        <v>93</v>
      </c>
      <c r="D33" s="39"/>
      <c r="E33" s="32">
        <f t="shared" si="1"/>
        <v>0</v>
      </c>
      <c r="F33" s="36"/>
      <c r="K33" t="str">
        <f t="shared" si="0"/>
        <v>Spirituele act Meeting Kerst- en paasnacht</v>
      </c>
      <c r="L33">
        <v>7</v>
      </c>
      <c r="M33" s="27" t="s">
        <v>59</v>
      </c>
      <c r="N33" s="27" t="s">
        <v>63</v>
      </c>
      <c r="O33" s="26">
        <v>446042</v>
      </c>
    </row>
    <row r="34" spans="1:15" ht="15.75" thickBot="1">
      <c r="A34" s="13"/>
      <c r="B34" s="4"/>
      <c r="C34" s="4"/>
      <c r="D34" s="4"/>
      <c r="E34" s="4"/>
      <c r="F34" s="16"/>
      <c r="K34" t="str">
        <f t="shared" si="0"/>
        <v>Spirituele act Meeting Kloosterweekend</v>
      </c>
      <c r="L34">
        <v>7</v>
      </c>
      <c r="M34" s="27" t="s">
        <v>59</v>
      </c>
      <c r="N34" s="27" t="s">
        <v>64</v>
      </c>
      <c r="O34" s="26">
        <v>446039</v>
      </c>
    </row>
    <row r="35" spans="1:15" ht="15.75" thickBot="1">
      <c r="A35" s="17" t="s">
        <v>11</v>
      </c>
      <c r="B35" s="3"/>
      <c r="C35" s="3"/>
      <c r="D35" s="3"/>
      <c r="E35" s="3"/>
      <c r="F35" s="18">
        <f>SUM(F19:F33)</f>
        <v>0</v>
      </c>
      <c r="K35" t="str">
        <f t="shared" si="0"/>
        <v>Diaconale act Meeting Diaconale actie</v>
      </c>
      <c r="L35">
        <v>8</v>
      </c>
      <c r="M35" s="27" t="s">
        <v>65</v>
      </c>
      <c r="N35" s="27" t="s">
        <v>66</v>
      </c>
      <c r="O35" s="26">
        <v>446049</v>
      </c>
    </row>
    <row r="36" spans="1:15" ht="15.75" thickBot="1">
      <c r="A36" s="11"/>
      <c r="B36" s="4"/>
      <c r="C36" s="4"/>
      <c r="D36" s="4"/>
      <c r="E36" s="4"/>
      <c r="F36" s="12"/>
      <c r="K36" t="str">
        <f t="shared" si="0"/>
        <v>Diaconale act Meeting Nijmeegse vierdaagse</v>
      </c>
      <c r="L36">
        <v>8</v>
      </c>
      <c r="M36" s="27" t="s">
        <v>65</v>
      </c>
      <c r="N36" s="27" t="s">
        <v>67</v>
      </c>
      <c r="O36" s="26">
        <v>446049</v>
      </c>
    </row>
    <row r="37" spans="1:15" ht="15.75" thickBot="1">
      <c r="A37" s="13" t="s">
        <v>7</v>
      </c>
      <c r="B37" s="4"/>
      <c r="C37" s="35">
        <f ca="1">TODAY()</f>
        <v>44613</v>
      </c>
      <c r="D37" s="6" t="s">
        <v>12</v>
      </c>
      <c r="E37" s="29" t="s">
        <v>76</v>
      </c>
      <c r="F37" s="12"/>
      <c r="K37" t="str">
        <f t="shared" si="0"/>
        <v xml:space="preserve">The Meeting Onderhoud bar </v>
      </c>
      <c r="L37">
        <v>9</v>
      </c>
      <c r="M37" s="25" t="s">
        <v>68</v>
      </c>
      <c r="N37" s="25" t="s">
        <v>69</v>
      </c>
      <c r="O37" s="26">
        <v>446053</v>
      </c>
    </row>
    <row r="38" spans="1:15">
      <c r="A38" s="13"/>
      <c r="B38" s="4"/>
      <c r="C38" s="4"/>
      <c r="D38" s="4"/>
      <c r="E38" s="4"/>
      <c r="F38" s="12"/>
      <c r="K38" t="str">
        <f t="shared" si="0"/>
        <v>The Meeting Fotocamera</v>
      </c>
      <c r="L38">
        <v>9</v>
      </c>
      <c r="M38" s="25" t="s">
        <v>68</v>
      </c>
      <c r="N38" s="25" t="s">
        <v>70</v>
      </c>
      <c r="O38" s="26">
        <v>446067</v>
      </c>
    </row>
    <row r="39" spans="1:15">
      <c r="A39" s="13"/>
      <c r="B39" s="4"/>
      <c r="C39" s="4"/>
      <c r="D39" s="4"/>
      <c r="E39" s="4"/>
      <c r="F39" s="12"/>
      <c r="K39" t="str">
        <f t="shared" si="0"/>
        <v>The Meeting Tapwacht</v>
      </c>
      <c r="L39">
        <v>9</v>
      </c>
      <c r="M39" s="25" t="s">
        <v>68</v>
      </c>
      <c r="N39" s="25" t="s">
        <v>71</v>
      </c>
      <c r="O39" s="26">
        <v>446053</v>
      </c>
    </row>
    <row r="40" spans="1:15">
      <c r="A40" s="13" t="s">
        <v>13</v>
      </c>
      <c r="B40" s="4"/>
      <c r="C40" s="4"/>
      <c r="D40" s="4"/>
      <c r="E40" s="4"/>
      <c r="F40" s="12"/>
      <c r="K40" t="str">
        <f t="shared" si="0"/>
        <v>The Meeting Inrichting/ aanschaf klein inventaris</v>
      </c>
      <c r="L40">
        <v>9</v>
      </c>
      <c r="M40" s="25" t="s">
        <v>68</v>
      </c>
      <c r="N40" s="25" t="s">
        <v>72</v>
      </c>
      <c r="O40" s="26">
        <v>446052</v>
      </c>
    </row>
    <row r="41" spans="1:15">
      <c r="A41" s="13"/>
      <c r="B41" s="4"/>
      <c r="C41" s="4"/>
      <c r="D41" s="4"/>
      <c r="E41" s="4"/>
      <c r="F41" s="12"/>
      <c r="K41" t="str">
        <f t="shared" si="0"/>
        <v>The Meeting Onderhoud/ schoonmaak</v>
      </c>
      <c r="L41">
        <v>9</v>
      </c>
      <c r="M41" s="25" t="s">
        <v>68</v>
      </c>
      <c r="N41" s="25" t="s">
        <v>73</v>
      </c>
      <c r="O41" s="26">
        <v>446053</v>
      </c>
    </row>
    <row r="42" spans="1:15">
      <c r="A42" s="13" t="s">
        <v>14</v>
      </c>
      <c r="B42" s="4"/>
      <c r="C42" s="4"/>
      <c r="D42" s="6" t="s">
        <v>15</v>
      </c>
      <c r="E42" s="4"/>
      <c r="F42" s="12"/>
      <c r="K42" t="str">
        <f t="shared" si="0"/>
        <v>The Meeting Muziek</v>
      </c>
      <c r="L42">
        <v>9</v>
      </c>
      <c r="M42" s="25" t="s">
        <v>68</v>
      </c>
      <c r="N42" s="25" t="s">
        <v>74</v>
      </c>
      <c r="O42" s="26">
        <v>446055</v>
      </c>
    </row>
    <row r="43" spans="1:15">
      <c r="A43" s="19"/>
      <c r="B43" s="7"/>
      <c r="C43" s="4"/>
      <c r="D43" s="6" t="s">
        <v>16</v>
      </c>
      <c r="E43" s="4"/>
      <c r="F43" s="12"/>
      <c r="K43" t="str">
        <f t="shared" si="0"/>
        <v>The Meeting The meeting overige kosten</v>
      </c>
      <c r="L43">
        <v>9</v>
      </c>
      <c r="M43" s="25" t="s">
        <v>68</v>
      </c>
      <c r="N43" s="25" t="s">
        <v>75</v>
      </c>
      <c r="O43" s="26">
        <v>446059</v>
      </c>
    </row>
    <row r="44" spans="1:15">
      <c r="A44" s="11"/>
      <c r="B44" s="4"/>
      <c r="C44" s="4"/>
      <c r="D44" s="6" t="s">
        <v>17</v>
      </c>
      <c r="E44" s="4"/>
      <c r="F44" s="12"/>
      <c r="K44" t="s">
        <v>93</v>
      </c>
      <c r="O44" s="41">
        <v>0</v>
      </c>
    </row>
    <row r="45" spans="1:15">
      <c r="A45" s="11"/>
      <c r="B45" s="4"/>
      <c r="C45" s="4"/>
      <c r="D45" s="6" t="s">
        <v>18</v>
      </c>
      <c r="E45" s="4"/>
      <c r="F45" s="12"/>
    </row>
    <row r="46" spans="1:15">
      <c r="A46" s="11"/>
      <c r="B46" s="4"/>
      <c r="C46" s="4"/>
      <c r="D46" s="30" t="s">
        <v>77</v>
      </c>
      <c r="E46" s="4"/>
      <c r="F46" s="12"/>
      <c r="M46" s="37" t="s">
        <v>84</v>
      </c>
    </row>
    <row r="47" spans="1:15">
      <c r="A47" s="11" t="s">
        <v>24</v>
      </c>
      <c r="B47" s="4"/>
      <c r="C47" s="4"/>
      <c r="D47" s="4"/>
      <c r="E47" s="4"/>
      <c r="F47" s="12"/>
      <c r="M47" t="s">
        <v>85</v>
      </c>
      <c r="N47" t="s">
        <v>86</v>
      </c>
    </row>
    <row r="48" spans="1:15">
      <c r="A48" s="11" t="s">
        <v>81</v>
      </c>
      <c r="B48" s="4"/>
      <c r="C48" s="4"/>
      <c r="D48" s="4"/>
      <c r="E48" s="4"/>
      <c r="F48" s="12"/>
      <c r="M48" t="s">
        <v>36</v>
      </c>
      <c r="N48" t="s">
        <v>88</v>
      </c>
    </row>
    <row r="49" spans="1:14">
      <c r="A49" s="20" t="s">
        <v>82</v>
      </c>
      <c r="B49" s="21"/>
      <c r="C49" s="21"/>
      <c r="D49" s="21"/>
      <c r="E49" s="21"/>
      <c r="F49" s="22"/>
      <c r="M49" t="s">
        <v>35</v>
      </c>
      <c r="N49" t="s">
        <v>89</v>
      </c>
    </row>
    <row r="50" spans="1:14">
      <c r="M50" t="s">
        <v>87</v>
      </c>
      <c r="N50" t="s">
        <v>90</v>
      </c>
    </row>
    <row r="51" spans="1:14">
      <c r="M51" t="s">
        <v>42</v>
      </c>
      <c r="N51" t="s">
        <v>91</v>
      </c>
    </row>
    <row r="52" spans="1:14">
      <c r="M52" t="s">
        <v>38</v>
      </c>
      <c r="N52" t="s">
        <v>92</v>
      </c>
    </row>
  </sheetData>
  <sheetProtection sheet="1" objects="1" scenarios="1"/>
  <mergeCells count="16">
    <mergeCell ref="C10:F10"/>
    <mergeCell ref="C9:F9"/>
    <mergeCell ref="E13:F13"/>
    <mergeCell ref="A13:B13"/>
    <mergeCell ref="A14:B14"/>
    <mergeCell ref="E14:F14"/>
    <mergeCell ref="E15:F15"/>
    <mergeCell ref="A6:B6"/>
    <mergeCell ref="C6:F6"/>
    <mergeCell ref="A7:B7"/>
    <mergeCell ref="A8:B8"/>
    <mergeCell ref="A9:B9"/>
    <mergeCell ref="A15:C15"/>
    <mergeCell ref="A10:B10"/>
    <mergeCell ref="C7:F7"/>
    <mergeCell ref="C8:F8"/>
  </mergeCells>
  <phoneticPr fontId="0" type="noConversion"/>
  <dataValidations count="2">
    <dataValidation type="list" allowBlank="1" showInputMessage="1" showErrorMessage="1" sqref="D15">
      <formula1>$M$47:$M$52</formula1>
    </dataValidation>
    <dataValidation type="list" allowBlank="1" showInputMessage="1" showErrorMessage="1" sqref="C19:C33">
      <formula1>$K$2:$K$44</formula1>
    </dataValidation>
  </dataValidations>
  <hyperlinks>
    <hyperlink ref="A9" r:id="rId1" display="mailto:rosan1@hotmail.com"/>
  </hyperlinks>
  <pageMargins left="0.70866141732283472" right="0.70866141732283472" top="0.74803149606299213" bottom="0.74803149606299213" header="0.31496062992125984" footer="0.31496062992125984"/>
  <pageSetup paperSize="9" scale="78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Blad1</vt:lpstr>
      <vt:lpstr>Blad1!Print_Area</vt:lpstr>
    </vt:vector>
  </TitlesOfParts>
  <Company>Den Spike Unattendeds © 2016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Jes</cp:lastModifiedBy>
  <cp:lastPrinted>2019-01-06T14:42:49Z</cp:lastPrinted>
  <dcterms:created xsi:type="dcterms:W3CDTF">2018-12-16T10:56:46Z</dcterms:created>
  <dcterms:modified xsi:type="dcterms:W3CDTF">2022-02-21T10:40:19Z</dcterms:modified>
</cp:coreProperties>
</file>